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45" windowHeight="8460" activeTab="1"/>
  </bookViews>
  <sheets>
    <sheet name="Záradék" sheetId="1" r:id="rId1"/>
    <sheet name="Összesítő" sheetId="2" r:id="rId2"/>
    <sheet name="Bontás, építőanyagok újrahaszno" sheetId="3" r:id="rId3"/>
    <sheet name="Felvonulási létesítmények" sheetId="4" r:id="rId4"/>
    <sheet name="Költségtérítések" sheetId="5" r:id="rId5"/>
    <sheet name="Irtás, föld- és sziklamunka" sheetId="6" r:id="rId6"/>
    <sheet name="Síkalapozás" sheetId="7" r:id="rId7"/>
    <sheet name="Helyszíni beton és vasbeton mun" sheetId="8" r:id="rId8"/>
    <sheet name="Falazás és egyéb kőművesmunka" sheetId="9" r:id="rId9"/>
    <sheet name="Vakolás és rabicolás" sheetId="10" r:id="rId10"/>
    <sheet name="Szárazépítés" sheetId="11" r:id="rId11"/>
    <sheet name="Aljzatkészítés, hideg- és meleg" sheetId="12" r:id="rId12"/>
    <sheet name="Fa- és műanyag szerkezet elhely" sheetId="13" r:id="rId13"/>
    <sheet name="Fém nyílászáró és épületlakatos" sheetId="14" r:id="rId14"/>
    <sheet name="Üvegezés" sheetId="15" r:id="rId15"/>
    <sheet name="Felületképzés" sheetId="16" r:id="rId16"/>
    <sheet name="Beépített berendezési tárgyak e" sheetId="17" r:id="rId17"/>
    <sheet name="Elektromosenergia-ellátás, vill" sheetId="18" r:id="rId18"/>
    <sheet name="Épületautomatika, -felügyelet (" sheetId="19" r:id="rId19"/>
    <sheet name="Épületgépészeti csővezeték szer" sheetId="20" r:id="rId20"/>
    <sheet name="Épületgépészeti szerelvények és" sheetId="21" r:id="rId21"/>
    <sheet name="Szabadidő és sportlétesítmények" sheetId="22" r:id="rId22"/>
  </sheets>
  <definedNames/>
  <calcPr fullCalcOnLoad="1"/>
</workbook>
</file>

<file path=xl/sharedStrings.xml><?xml version="1.0" encoding="utf-8"?>
<sst xmlns="http://schemas.openxmlformats.org/spreadsheetml/2006/main" count="494" uniqueCount="185">
  <si>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</si>
  <si>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</si>
  <si>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</si>
  <si>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</si>
  <si>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</si>
  <si>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</si>
  <si>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</si>
  <si>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</si>
  <si>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</si>
  <si>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</si>
  <si>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</si>
  <si>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</si>
  <si>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</si>
  <si>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02-030-7.2</t>
  </si>
  <si>
    <t>m3</t>
  </si>
  <si>
    <t>vegyes építési- bontási törmelék berakása konténerbe kézi erővel</t>
  </si>
  <si>
    <t>Munkanem összesen:</t>
  </si>
  <si>
    <t>Bontás, építőanyagok újrahasznosítása</t>
  </si>
  <si>
    <t>12-011-1.1-0025001</t>
  </si>
  <si>
    <t>db</t>
  </si>
  <si>
    <t>[ÖN]</t>
  </si>
  <si>
    <t>Mobil WC bérleti díj elszámolása, szállítással, heti karbantartással Mobil W.C. bérleti díj/hó</t>
  </si>
  <si>
    <t>12-012-1.1.1-0025002</t>
  </si>
  <si>
    <r>
      <t>Konténer bérleti díj elszámolása,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 Raktár konténer,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bérleti díj/hó</t>
    </r>
  </si>
  <si>
    <t>Felvonulási létesítmények</t>
  </si>
  <si>
    <t>19-090-1</t>
  </si>
  <si>
    <t>[K]</t>
  </si>
  <si>
    <t>Építmények átadás előtti utolsó takarítása (pipere)</t>
  </si>
  <si>
    <t>Költségtérítések</t>
  </si>
  <si>
    <t>21-011-11.2</t>
  </si>
  <si>
    <r>
      <t>Építési törmelék konténeres elszállítása, lerakása, lerakóhelyi díjjal, 4,0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</si>
  <si>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</si>
  <si>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23-003-2-0232210</t>
  </si>
  <si>
    <r>
      <t>Vasbeton lemez készítése szivattyús technológiával, 10 cm C20/25 -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</si>
  <si>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Síkalapozás</t>
  </si>
  <si>
    <t>31-000-13.1</t>
  </si>
  <si>
    <t>m2</t>
  </si>
  <si>
    <t>Beton aljzatok, járdák bontása 10 cm vastagságig, könnyűbetonból</t>
  </si>
  <si>
    <t>31-000-14.1</t>
  </si>
  <si>
    <t>Beton aljzatok, járdák bontása 10 cm vastagság felett, könnyűbetonból, salakbetonból</t>
  </si>
  <si>
    <t>31-001-2-0452004</t>
  </si>
  <si>
    <t>t</t>
  </si>
  <si>
    <t>Hegesztett betonacél háló szerelése tartószerkezetbe FERALPI 8K1515 építési síkháló; 5,00 x 2,15 m; 150 x 150 mm osztással Ø 8,00 / 8,00 BHB55.50</t>
  </si>
  <si>
    <t>Helyszíni beton és vasbeton munka</t>
  </si>
  <si>
    <t>33-000-21.1.1.1.1.1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</si>
  <si>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</si>
  <si>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Falazás és egyéb kőművesmunka</t>
  </si>
  <si>
    <t>36-000-1.1.1</t>
  </si>
  <si>
    <t>Vakolat leverése oldalfalról vagy mennyezetről 1,5 cm vastagságig falazó, cementes mészhabarcs</t>
  </si>
  <si>
    <t>36-001-1.1.1-0550030</t>
  </si>
  <si>
    <t>Sima oldalfalvakolat készítése kézi felhordással, belső, vakoló cementes mészhabarccsal, téglafelületen, 1,5 cm vastagságban Hvb4-mc, belső, vakoló cementes mészhabarccsal és Hs60-cm, felületképző (simító), meszes cementhabarccsal</t>
  </si>
  <si>
    <t>36-002-13-0313714</t>
  </si>
  <si>
    <t>Szellőző, szárító vakolat alapozók felhordása, falazatok vakolatfelújításához MAPEI Mape-Antique MC páraáteresztő, cementmentes szárítóhabarcs</t>
  </si>
  <si>
    <t>36-051-7.1-0192557</t>
  </si>
  <si>
    <t>m</t>
  </si>
  <si>
    <t>Szárazépítési profilok elhelyezése glettelési és gipszkarton munkákhoz, PVC-ből, kemény PVC-ből, horganyzott acélból, alumíniumból, élvédő profilok pozitív sarkokhoz MASTERPLAST Masterprofil ALU 24x24, 2,0 m (100 m), Cikkszám: 0104-24200100</t>
  </si>
  <si>
    <t>36-090-1.1.3-0550030</t>
  </si>
  <si>
    <t>Vakolatjavítás oldalfalon, tégla-, beton-, kőfelületen vagy építőlemezen, a meglazult, sérült vakolat előzetes leverésével, hiánypótlás 25% felett Hvb4-mc, beltéri, vakoló, cementes mészhabarcs mészpéppel</t>
  </si>
  <si>
    <t>36-090-1.3.1.3-0550030</t>
  </si>
  <si>
    <t>Vakolatjavítás mennyezeten, sík vasbeton téglabetétes, téglatálcás födémen, íves boltozaton  vagy építőelemen a meglazult, sérült vakolat leverésével, hiánypótlás 25 % felett Hvb4-mc, beltéri, vakoló, cementes mészhabarcs mészpéppel</t>
  </si>
  <si>
    <t>Vakolás és rabicolás</t>
  </si>
  <si>
    <t>39-004-1.1.1.6.4</t>
  </si>
  <si>
    <t>Látszóbordás függesztett álmennyezet szerelése, L falszegéllyel, 15 mm talpszélességű fő és kereszt tartószerkezettel, ásványi anyagú 40 cm széles betételemek elhelyezésével, 40x200 cm-es raszterben</t>
  </si>
  <si>
    <t>Szárazépítés</t>
  </si>
  <si>
    <t>42-000-2.1</t>
  </si>
  <si>
    <t>Lapburkolatok bontása, padlóburkolat bármely méretű kőagyag, mozaik vagy tört mozaik (NOVA) lapból</t>
  </si>
  <si>
    <t>42-000-2.2</t>
  </si>
  <si>
    <t>Lapburkolatok bontása, fal-, pillér- és oszlopburkolat, bármely méretű mozaik, kőagyag és csempe</t>
  </si>
  <si>
    <t>42-011-1.1.1.2-0148702</t>
  </si>
  <si>
    <t>Fal-, pillér és oszlopburkolat hordozószerkezetének felületelőkészítése beltérben, tégla, beton és vakolt alapfelületen, kenhető víz- és páraszigetelés felhordása egy rétegben,  hajlaterősítő szalag elhelyezésével SAKRET AA kenhető szigetelés, beltéri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</si>
  <si>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</si>
  <si>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</si>
  <si>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42-011-2.1.1.3.1-0212044</t>
  </si>
  <si>
    <t>Padlóburkolat hordozószerkezetének felületelőkészítése beltérben, beton alapfelületen simító felületkiegyenlítés készítése 5 mm átlagos rétegvastagságban LB-Knauf NIVOPLUS/Padlókiegyenlítő 3-15 mm, Csz: K00618001</t>
  </si>
  <si>
    <t>42-012-1.1.1.1.1.3-0212003</t>
  </si>
  <si>
    <t>Fal-, pillér-, oszlopburkolat készítése beltérben, tégla, beton, vakolt alapfelületen, mázas kerámiával, kötésben vagy hálósan, 3-5 mm vtg. ragasztóba rakva, 1-10 mm fugaszélességgel, 25x25 -  40x40 cm közötti lapmérettel LB-Knauf GRES/Gres ragasztó, EN 12004 szerinti C2T minősítéssel, kül- és beltérbe, fagyálló, padlófűtéshez is, Cikkszám: K00617801 LB-Knauf Colorin flex fugázó, EN 13888 szerinti CG2 minősítéssel, fehér, Cikkszám: K00630***</t>
  </si>
  <si>
    <t>42-022-1.1.1.2.1.1-0313020</t>
  </si>
  <si>
    <t>Padlóburkolat készítése, beltérben, tégla, beton, vakolt alapfelületen, greslappal, kötésben vagy hálósan, 3-5 mm vtg. ragasztóba rakva, 1-10 mm fugaszélességgel, 20x20 - 40x40 cm közötti lapmérettel MAPEI Keraflex Easy C2E cementkötésű ragasztóhabarcs, szürke, Kerapoxy IEG epoxigyanta fugázó, cementszürke</t>
  </si>
  <si>
    <t>42-042-4.3.1</t>
  </si>
  <si>
    <t>Parkettafektetés laminált padló (parkettapanel) úsztatott fektetése kiegyenlített aljzatra, (alátétfilc / polifoam) ragasztás nélkül</t>
  </si>
  <si>
    <t>42-071-3-0150427</t>
  </si>
  <si>
    <t>Kiegészítő profil utólagos elhelyezése padlóburkolatoknál, szintbeli hidegburkolatváltások esetén, rézből, alumíniumból, eloxált alumíniumból, acél és szálcsiszolt acélból, 14-25 mm szélességi mérettel Schlüter-RENO-T A 2,5m, T burkolatváltó alu profil B=25mm, natúr alu Rendelési szám: T9/25A</t>
  </si>
  <si>
    <t>42-073-1.1-0313175</t>
  </si>
  <si>
    <t>Dilatációs és csatlakozó fuga kitöltése, szilikon alapú elasztikus tömítő anyaggal, 5 mm szélesség- és mélységben MAPEI Mapesil AC oldószermentes, ecetsavas, penészedésálló szilikon hézagkitöltőanyag</t>
  </si>
  <si>
    <t>Aljzatkészítés, hideg- és melegburkolat készítése</t>
  </si>
  <si>
    <t>44-000-1.1</t>
  </si>
  <si>
    <t>44-000-1.2</t>
  </si>
  <si>
    <t>44-000-1.3</t>
  </si>
  <si>
    <t>44-001-1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</si>
  <si>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fém tokkal, kilinccsel, gumi ütközővel, 75x210 cm</t>
  </si>
  <si>
    <t>44-001-2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</si>
  <si>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fém tokkal, kilinccsel, alul szellőzőnyílással, gumi ütközővel 90x210 cm</t>
  </si>
  <si>
    <t>44-011-1</t>
  </si>
  <si>
    <t>Műanyag beltéri nyílászárók elhelyezése, előre kihagyott falnyílásba, utólagos elhelyezéssel, (szerelvényezve, finom beállítással), 6,01-10,00 m kerület között Beltéri műanyag ajtó, mélyen üvegezhető, kétszárnyú, kilinccsel, 2 gumiütközővel 150x210 cm</t>
  </si>
  <si>
    <t>44-011-1.1.1-0167486</t>
  </si>
  <si>
    <t>Műanyag kültéri nyílászárók elhelyezése előre kihagyott falnyílásba, hőszigetelt, fokozott légzárású bejárati ajtó, (szerelvényezve, finom beállítással), 6,01-10,00 m kerület között FENSTHERM BRILL Befelé nyíló üvegezett kétszárnyú bejárati ajtó, gumi ütközővel, 6 kamrás VEKA SOFTLINE 70 AD PVC profil, uw&lt;1,2 W/m2K, mérete: 180 x  260 cm</t>
  </si>
  <si>
    <t>44-012-1.1.2.8.1-0221901</t>
  </si>
  <si>
    <t>Műanyag kültéri nyílászárók, hőszigetelt, fokozott légzárású ablak elhelyezése előre kihagyott falnyílásba, párkányfogadóval, (szerelvényezve, finombeállítással), 4,00 m kerület felett hatkamrás profil, kétszárnyú vagy többszárnyú, középnyíló bukó-nyíló REHAU GENEO MD szálerősítéses profilú középfelnyíló bukó-nyíló ablak, fehér, Ug = 0,6 W/m2K 120 x 120 cm</t>
  </si>
  <si>
    <t>44-012-1.1.2.8.1-0221911</t>
  </si>
  <si>
    <t>Műanyag kültéri nyílászárók, hőszigetelt, fokozott légzárású ablak elhelyezése előre kihagyott falnyílásba,párkányfogadóval, (szerelvényezve, finombeállítással), 4,00 m kerület felett hatkamrás profil, fix REHAU GENEO MD szálerősítéses profilú fix ablak, fehér, Ug = 0,6 W/m2K 180 x 120 cm</t>
  </si>
  <si>
    <t>44-000-0</t>
  </si>
  <si>
    <t>fm</t>
  </si>
  <si>
    <t>Csapadék elvezetése ablakoktól (vízcseppentő), műanyag vagy alu kivitelben, ragasztva (ideiglenes, a homlokzat elkészültéig)</t>
  </si>
  <si>
    <t>44-012-1.1.2.8.1</t>
  </si>
  <si>
    <t>Műanyag kültéri nyílászárók, hőszigetelt, fokozott légzárású ablak elhelyezése előre kihagyott falnyílásba,párkányfogadóval, (szerelvényezve, finombeállítással), 4,00 m kerület felett hatkamrás profil, kétszárnyú vagy többszárnyú, középnyíló bukó-nyíló REHAU GENEO MD szálerősítéses profilú középfelnyíló bukó-nyíló ablak, fehér, Ug = 0,6 W/m2K 165 x 120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</si>
  <si>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</si>
  <si>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nyílászáró szerkezetek bontása, 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</si>
  <si>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nyílászáró szerkezetek bontása, 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</si>
  <si>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nyílászáró szerkezetek bontása,  ajtó, ablak vagy kapu, 4,01-6,00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</si>
  <si>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Fa- és műanyag szerkezet elhelyezése</t>
  </si>
  <si>
    <t>45-000-2.3</t>
  </si>
  <si>
    <t>Ablakrács kiszedése, felületkezelése, festése, visszahelyezése</t>
  </si>
  <si>
    <t>Fém nyílászáró és épületlakatos-szerkezet elhelyezése</t>
  </si>
  <si>
    <t>46-041-1.1.1.1.1-0115510</t>
  </si>
  <si>
    <r>
      <t>Beltéri üvegfal és üvegajtó szerkezetek, vonalmenti és sarokfogásponti rögzítéssel, beltéri üvegfal szerelése, négyzetes alakú, 2,4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táblaméretig 10 mm savmaratott (vagy matt hatású) egyrétegű edzett biztonsági üveg</t>
    </r>
  </si>
  <si>
    <t>Üvegezés</t>
  </si>
  <si>
    <t>47-000-1.21.1.1.1.1</t>
  </si>
  <si>
    <t>100 m2</t>
  </si>
  <si>
    <t>Belső festéseknél felület előkészítése, részmunkák; glettelés, hagyományos meszes glettel, vakolt felületen, bármilyen padozatú helyiségben, tagolatlan felületen</t>
  </si>
  <si>
    <t>47-010-1.1.1-0154102</t>
  </si>
  <si>
    <t>Normál nem egyenletes nedvszívóképességű ásványi falfelületek alapozása, felületmegerősítése, vizes-diszperziós akril bázisú alapozóval, tagolatlan felületen StoPrim Plex diszperziós, akrilátbázisú univerzális alapozó, 00518-002</t>
  </si>
  <si>
    <t>47-011-15.1.1.1-0150241</t>
  </si>
  <si>
    <t>Diszperziós festés műanyag bázisú vizes-diszperziós  fehér vagy gyárilag színezett festékkel, új vagy régi lekapart, előkészített alapfelületen, vakolaton, két rétegben, tagolatlan sima felületen SAKRET DFI  diszperziós beltéri festék, fehér</t>
  </si>
  <si>
    <t>Felületképzés</t>
  </si>
  <si>
    <t>50-008-1.1.1.2-0010032</t>
  </si>
  <si>
    <t>Öltözőszekrények beszerelése járatos méretű készre szerelt elemekből, biztonsági zárral (két kulccsal), acéllemezből, elektrosztatikus szinterezéssel/porszórással, ajtón lévő kopoltyúkkal, rövidajtós metaloBox Project 3/6 6 ajtós öltözőszekrény, 180 x  90 x 50 cm</t>
  </si>
  <si>
    <t>50-000-1</t>
  </si>
  <si>
    <t>Öltözőpad, 1-2m, öltözőnként 4 fm</t>
  </si>
  <si>
    <t>50-000-2</t>
  </si>
  <si>
    <t>Tükör, falra ragasztott, 225 x 100 cm</t>
  </si>
  <si>
    <t>50-000-3</t>
  </si>
  <si>
    <t>Stabil beltéri szék</t>
  </si>
  <si>
    <t>Beépített berendezési tárgyak elhelyezése</t>
  </si>
  <si>
    <t>71-000-0</t>
  </si>
  <si>
    <t>Villanyszerelés: meglévő vezetékek, szerelvények bontása, meglévő szekrénytől komplett új épületvillamosság tervezése, szerelése és szerelvényezése (LED-es armatúra), mérési jegyzőkönyv</t>
  </si>
  <si>
    <t>Elektromosenergia-ellátás, villanyszerelés</t>
  </si>
  <si>
    <t>72-011-1.1.1.1.2-0220004</t>
  </si>
  <si>
    <t>Riasztó rendszerek felszerelése vezetékes kivitelben, központi egységének felhelyezése, előre elhelyezett falra szerelt szekrényben,programozással, üzempróbával, nem bővíthető központok, 5-8 zónás riasztó központ MASCO CA5P SATEL 5 zónás riasztó központ panel NO/NC/EOL és 2EOL/NO és 2EOl/NC bemenetek, 9 féle reakcióval, LCD és LED-es kezelő opcióként</t>
  </si>
  <si>
    <t>72-011-1.1.5.1.1.2-0220131</t>
  </si>
  <si>
    <t>Riasztó rendszerek felszerelése vezetékes kivitelben, behatolás érzékelő egységeinek felszerelése, analóg mozgásérzékelő (infra), beltéri falra szerelhető kivitelben, tartó elhelyezésével MASCO GRAPHITE SATEL duál érzékelős passzív infra, 88,5°</t>
  </si>
  <si>
    <t>Épületautomatika, -felügyelet (gyengeáram)</t>
  </si>
  <si>
    <t>81-000-0</t>
  </si>
  <si>
    <t>Meglévő szenny- és ivóvízvezetékek ellenőrzése / tisztítása, szükség esetén cseréje</t>
  </si>
  <si>
    <t>Épületgépészeti csővezeték szerelése</t>
  </si>
  <si>
    <t>82-000-0</t>
  </si>
  <si>
    <t>Fűtési rendszer cseréje: csövek, radiátorok, szabályzók stb</t>
  </si>
  <si>
    <t>82-009-1</t>
  </si>
  <si>
    <t>Kézmosó berendezés elhelyezése és bekötése, kifolyószelep, sarokszelep, szifontakaró és bűzelzáró, csaptelep stb porcelán kivitelben</t>
  </si>
  <si>
    <t>82-009-2</t>
  </si>
  <si>
    <t>Zuhanyzó építése (lejtéskialakítás burkolólapokból), vonalmenti padlóösszefolyóval, elhelyezése és bekötése, szerelvényezéssel 90 cm-es oldalhosszúság felett</t>
  </si>
  <si>
    <t>82-009-3</t>
  </si>
  <si>
    <t>WC csésze elhelyezése és bekötése, porcelán kivitel, WC ülőke, öblítőtartály, sarokszelep, nyomógomb, stb</t>
  </si>
  <si>
    <t>82-009-4</t>
  </si>
  <si>
    <t>Vizesblokk berendezések: tükör, fogas, szappantartó, szappanadagoló, papírtörlőtartó, WC kefe- papírtartó, stb</t>
  </si>
  <si>
    <t>Épületgépészeti szerelvények és berendezések szerelése</t>
  </si>
  <si>
    <t>92-001-1.1.1-0311048</t>
  </si>
  <si>
    <t>Esésvédő burkolat kialakítása, rugalmas gumi vagy műanyagburkolat fektetése aljzatra C.S.O. Gumilap 500x500x40 mm fekete, HIC = 1,30 m</t>
  </si>
  <si>
    <t>42-042-0</t>
  </si>
  <si>
    <t>Rétegelt lemez burkolat kialakítása, 40mm, 2 db 1 x 13.08 m-es sávban</t>
  </si>
  <si>
    <t>Szabadidő és sportlétesítmények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</si>
  <si>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</si>
  <si>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</si>
  <si>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</si>
  <si>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</si>
  <si>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</si>
  <si>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</si>
  <si>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</si>
  <si>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</si>
  <si>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 Készítette   :.....................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</si>
  <si>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</si>
  <si>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</si>
  <si>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</si>
  <si>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</si>
  <si>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</si>
  <si>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</si>
  <si>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</si>
  <si>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</si>
  <si>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</si>
  <si>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</si>
  <si>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</si>
  <si>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A munka leírása:  Súlyemelő edzőterem                               </t>
  </si>
  <si>
    <t xml:space="preserve">Építtető: Magyar Súlyemelő Szövetség     </t>
  </si>
  <si>
    <t xml:space="preserve">1146 Budapest, Istvánmezei út 1-3.        </t>
  </si>
  <si>
    <t xml:space="preserve">Készült: Terc Építőipari Normagyűjtemény alapján                                                          </t>
  </si>
  <si>
    <t>Mindösszesen nettó 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</si>
</sst>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0" fillId="13" borderId="0" xfId="0" applyFont="1" applyFill="1" applyAlignment="1" applyProtection="1">
      <alignment horizontal="right" vertical="top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2" spans="1:3" ht="15.75">
      <c r="A2" s="10" t="s">
        <v>161</v>
      </c>
      <c r="C2" s="10" t="s">
        <v>162</v>
      </c>
    </row>
    <row r="3" spans="1:3" ht="15.75">
      <c r="A3" s="10" t="s">
        <v>162</v>
      </c>
      <c r="C3" s="10" t="s">
        <v>162</v>
      </c>
    </row>
    <row r="4" spans="1:3" ht="15.75">
      <c r="A4" s="10" t="s">
        <v>163</v>
      </c>
      <c r="C4" s="10" t="s">
        <v>164</v>
      </c>
    </row>
    <row r="5" spans="1:3" ht="15.75">
      <c r="A5" s="10" t="s">
        <v>162</v>
      </c>
      <c r="C5" s="10" t="s">
        <v>165</v>
      </c>
    </row>
    <row r="6" spans="1:3" ht="15.75">
      <c r="A6" s="10" t="s">
        <v>162</v>
      </c>
      <c r="C6" s="10" t="s">
        <v>166</v>
      </c>
    </row>
    <row r="7" spans="1:3" ht="15.75">
      <c r="A7" s="10" t="s">
        <v>162</v>
      </c>
      <c r="C7" s="10" t="s">
        <v>167</v>
      </c>
    </row>
    <row r="8" spans="1:3" ht="15.75">
      <c r="A8" s="10" t="s">
        <v>180</v>
      </c>
      <c r="C8" s="10" t="s">
        <v>168</v>
      </c>
    </row>
    <row r="9" ht="15.75">
      <c r="A9" s="14" t="s">
        <v>181</v>
      </c>
    </row>
    <row r="10" ht="15.75">
      <c r="A10" s="14" t="s">
        <v>182</v>
      </c>
    </row>
    <row r="11" ht="15.75">
      <c r="A11" s="10" t="s">
        <v>169</v>
      </c>
    </row>
    <row r="12" ht="15.75">
      <c r="A12" s="10" t="s">
        <v>183</v>
      </c>
    </row>
    <row r="13" ht="15.75">
      <c r="A13" s="10" t="s">
        <v>169</v>
      </c>
    </row>
    <row r="15" spans="1:4" ht="15.75">
      <c r="A15" s="19" t="s">
        <v>170</v>
      </c>
      <c r="B15" s="20"/>
      <c r="C15" s="20"/>
      <c r="D15" s="20"/>
    </row>
    <row r="16" spans="1:4" ht="15.75">
      <c r="A16" s="15" t="s">
        <v>171</v>
      </c>
      <c r="B16" s="15"/>
      <c r="C16" s="18" t="s">
        <v>172</v>
      </c>
      <c r="D16" s="18" t="s">
        <v>173</v>
      </c>
    </row>
    <row r="17" spans="1:4" ht="15.75">
      <c r="A17" s="15" t="s">
        <v>174</v>
      </c>
      <c r="B17" s="15"/>
      <c r="C17" s="15">
        <f>ROUND(SUM(Összesítő!B2:B21),0)</f>
        <v>0</v>
      </c>
      <c r="D17" s="15">
        <f>ROUND(SUM(Összesítő!C2:C21),0)</f>
        <v>0</v>
      </c>
    </row>
    <row r="18" spans="1:4" ht="15.75">
      <c r="A18" s="15" t="s">
        <v>175</v>
      </c>
      <c r="B18" s="15"/>
      <c r="C18" s="15">
        <f>ROUND(C17,0)</f>
        <v>0</v>
      </c>
      <c r="D18" s="15">
        <f>ROUND(D17,0)</f>
        <v>0</v>
      </c>
    </row>
    <row r="19" spans="1:4" ht="15.75">
      <c r="A19" s="10" t="s">
        <v>176</v>
      </c>
      <c r="C19" s="21">
        <f>ROUND(C18+D18,0)</f>
        <v>0</v>
      </c>
      <c r="D19" s="21"/>
    </row>
    <row r="20" spans="1:4" ht="15.75">
      <c r="A20" s="15" t="s">
        <v>177</v>
      </c>
      <c r="B20" s="16">
        <v>0</v>
      </c>
      <c r="C20" s="22">
        <f>ROUND(C19*B20,0)</f>
        <v>0</v>
      </c>
      <c r="D20" s="22"/>
    </row>
    <row r="21" spans="1:4" ht="15.75">
      <c r="A21" s="15" t="s">
        <v>178</v>
      </c>
      <c r="B21" s="15"/>
      <c r="C21" s="23">
        <f>ROUND(C19+C20,0)</f>
        <v>0</v>
      </c>
      <c r="D21" s="23"/>
    </row>
    <row r="25" spans="2:3" ht="15.75">
      <c r="B25" s="21" t="s">
        <v>179</v>
      </c>
      <c r="C25" s="21"/>
    </row>
    <row r="27" ht="15.75">
      <c r="A27" s="17"/>
    </row>
    <row r="28" ht="15.75">
      <c r="A28" s="17"/>
    </row>
    <row r="29" ht="15.75">
      <c r="A29" s="17"/>
    </row>
  </sheetData>
  <sheetProtection/>
  <mergeCells count="5">
    <mergeCell ref="A15:D15"/>
    <mergeCell ref="C19:D19"/>
    <mergeCell ref="C20:D20"/>
    <mergeCell ref="C21:D21"/>
    <mergeCell ref="B25:C25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38.25">
      <c r="A2" s="8">
        <v>1</v>
      </c>
      <c r="B2" s="1" t="s">
        <v>47</v>
      </c>
      <c r="C2" s="2" t="s">
        <v>48</v>
      </c>
      <c r="D2" s="6">
        <v>50</v>
      </c>
      <c r="E2" s="1" t="s">
        <v>36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ht="89.25">
      <c r="A4" s="8">
        <v>2</v>
      </c>
      <c r="B4" s="1" t="s">
        <v>49</v>
      </c>
      <c r="C4" s="2" t="s">
        <v>50</v>
      </c>
      <c r="D4" s="6">
        <v>140</v>
      </c>
      <c r="E4" s="1" t="s">
        <v>36</v>
      </c>
      <c r="F4" s="24">
        <v>0</v>
      </c>
      <c r="G4" s="24">
        <v>0</v>
      </c>
      <c r="H4" s="6">
        <f>ROUND(D4*F4,0)</f>
        <v>0</v>
      </c>
      <c r="I4" s="6">
        <f>ROUND(D4*G4,0)</f>
        <v>0</v>
      </c>
      <c r="J4" s="1" t="s">
        <v>20</v>
      </c>
    </row>
    <row r="5" spans="1:10" ht="51">
      <c r="A5" s="8">
        <v>3</v>
      </c>
      <c r="B5" s="1" t="s">
        <v>51</v>
      </c>
      <c r="C5" s="2" t="s">
        <v>52</v>
      </c>
      <c r="D5" s="6">
        <v>48</v>
      </c>
      <c r="E5" s="1" t="s">
        <v>36</v>
      </c>
      <c r="F5" s="24">
        <v>0</v>
      </c>
      <c r="G5" s="24">
        <v>0</v>
      </c>
      <c r="H5" s="6">
        <f>ROUND(D5*F5,0)</f>
        <v>0</v>
      </c>
      <c r="I5" s="6">
        <f>ROUND(D5*G5,0)</f>
        <v>0</v>
      </c>
      <c r="J5" s="1" t="s">
        <v>20</v>
      </c>
    </row>
    <row r="6" spans="1:10" ht="76.5">
      <c r="A6" s="8">
        <v>4</v>
      </c>
      <c r="B6" s="1" t="s">
        <v>53</v>
      </c>
      <c r="C6" s="2" t="s">
        <v>55</v>
      </c>
      <c r="D6" s="6">
        <v>95</v>
      </c>
      <c r="E6" s="1" t="s">
        <v>54</v>
      </c>
      <c r="F6" s="24">
        <v>0</v>
      </c>
      <c r="G6" s="24">
        <v>0</v>
      </c>
      <c r="H6" s="6">
        <f>ROUND(D6*F6,0)</f>
        <v>0</v>
      </c>
      <c r="I6" s="6">
        <f>ROUND(D6*G6,0)</f>
        <v>0</v>
      </c>
      <c r="J6" s="1" t="s">
        <v>20</v>
      </c>
    </row>
    <row r="7" spans="1:10" ht="63.75">
      <c r="A7" s="8">
        <v>5</v>
      </c>
      <c r="B7" s="1" t="s">
        <v>56</v>
      </c>
      <c r="C7" s="2" t="s">
        <v>57</v>
      </c>
      <c r="D7" s="6">
        <v>60</v>
      </c>
      <c r="E7" s="1" t="s">
        <v>36</v>
      </c>
      <c r="F7" s="24">
        <v>0</v>
      </c>
      <c r="G7" s="24">
        <v>0</v>
      </c>
      <c r="H7" s="6">
        <f>ROUND(D7*F7,0)</f>
        <v>0</v>
      </c>
      <c r="I7" s="6">
        <f>ROUND(D7*G7,0)</f>
        <v>0</v>
      </c>
      <c r="J7" s="1" t="s">
        <v>20</v>
      </c>
    </row>
    <row r="8" spans="1:10" ht="76.5">
      <c r="A8" s="8">
        <v>6</v>
      </c>
      <c r="B8" s="1" t="s">
        <v>58</v>
      </c>
      <c r="C8" s="2" t="s">
        <v>59</v>
      </c>
      <c r="D8" s="6">
        <v>60</v>
      </c>
      <c r="E8" s="1" t="s">
        <v>36</v>
      </c>
      <c r="F8" s="24">
        <v>0</v>
      </c>
      <c r="G8" s="24">
        <v>0</v>
      </c>
      <c r="H8" s="6">
        <f>ROUND(D8*F8,0)</f>
        <v>0</v>
      </c>
      <c r="I8" s="6">
        <f>ROUND(D8*G8,0)</f>
        <v>0</v>
      </c>
      <c r="J8" s="1" t="s">
        <v>20</v>
      </c>
    </row>
    <row r="9" spans="1:10" s="9" customFormat="1" ht="12.75">
      <c r="A9" s="7"/>
      <c r="B9" s="3"/>
      <c r="C9" s="3" t="s">
        <v>16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  <c r="J9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63.75">
      <c r="A2" s="8">
        <v>1</v>
      </c>
      <c r="B2" s="1" t="s">
        <v>61</v>
      </c>
      <c r="C2" s="2" t="s">
        <v>62</v>
      </c>
      <c r="D2" s="6">
        <v>42</v>
      </c>
      <c r="E2" s="1" t="s">
        <v>36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38.25">
      <c r="A2" s="8">
        <v>1</v>
      </c>
      <c r="B2" s="1" t="s">
        <v>64</v>
      </c>
      <c r="C2" s="2" t="s">
        <v>65</v>
      </c>
      <c r="D2" s="6">
        <v>236.5</v>
      </c>
      <c r="E2" s="1" t="s">
        <v>36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ht="38.25">
      <c r="A4" s="8">
        <v>2</v>
      </c>
      <c r="B4" s="1" t="s">
        <v>66</v>
      </c>
      <c r="C4" s="2" t="s">
        <v>67</v>
      </c>
      <c r="D4" s="6">
        <v>42</v>
      </c>
      <c r="E4" s="1" t="s">
        <v>36</v>
      </c>
      <c r="F4" s="24">
        <v>0</v>
      </c>
      <c r="G4" s="24">
        <v>0</v>
      </c>
      <c r="H4" s="6">
        <f aca="true" t="shared" si="0" ref="H4:H12">ROUND(D4*F4,0)</f>
        <v>0</v>
      </c>
      <c r="I4" s="6">
        <f aca="true" t="shared" si="1" ref="I4:I12">ROUND(D4*G4,0)</f>
        <v>0</v>
      </c>
      <c r="J4" s="1" t="s">
        <v>20</v>
      </c>
    </row>
    <row r="5" spans="1:10" ht="76.5">
      <c r="A5" s="8">
        <v>3</v>
      </c>
      <c r="B5" s="1" t="s">
        <v>68</v>
      </c>
      <c r="C5" s="2" t="s">
        <v>69</v>
      </c>
      <c r="D5" s="6">
        <v>25</v>
      </c>
      <c r="E5" s="1" t="s">
        <v>36</v>
      </c>
      <c r="F5" s="24">
        <v>0</v>
      </c>
      <c r="G5" s="24">
        <v>0</v>
      </c>
      <c r="H5" s="6">
        <f t="shared" si="0"/>
        <v>0</v>
      </c>
      <c r="I5" s="6">
        <f t="shared" si="1"/>
        <v>0</v>
      </c>
      <c r="J5" s="1" t="s">
        <v>20</v>
      </c>
    </row>
    <row r="6" spans="1:10" ht="63.75">
      <c r="A6" s="8">
        <v>4</v>
      </c>
      <c r="B6" s="1" t="s">
        <v>70</v>
      </c>
      <c r="C6" s="2" t="s">
        <v>71</v>
      </c>
      <c r="D6" s="6">
        <v>33</v>
      </c>
      <c r="E6" s="1" t="s">
        <v>36</v>
      </c>
      <c r="F6" s="24">
        <v>0</v>
      </c>
      <c r="G6" s="24">
        <v>0</v>
      </c>
      <c r="H6" s="6">
        <f t="shared" si="0"/>
        <v>0</v>
      </c>
      <c r="I6" s="6">
        <f t="shared" si="1"/>
        <v>0</v>
      </c>
      <c r="J6" s="1" t="s">
        <v>20</v>
      </c>
    </row>
    <row r="7" spans="1:10" ht="76.5">
      <c r="A7" s="8">
        <v>5</v>
      </c>
      <c r="B7" s="1" t="s">
        <v>72</v>
      </c>
      <c r="C7" s="2" t="s">
        <v>73</v>
      </c>
      <c r="D7" s="6">
        <v>33</v>
      </c>
      <c r="E7" s="1" t="s">
        <v>36</v>
      </c>
      <c r="F7" s="24">
        <v>0</v>
      </c>
      <c r="G7" s="24">
        <v>0</v>
      </c>
      <c r="H7" s="6">
        <f t="shared" si="0"/>
        <v>0</v>
      </c>
      <c r="I7" s="6">
        <f t="shared" si="1"/>
        <v>0</v>
      </c>
      <c r="J7" s="1" t="s">
        <v>20</v>
      </c>
    </row>
    <row r="8" spans="1:10" ht="140.25">
      <c r="A8" s="8">
        <v>6</v>
      </c>
      <c r="B8" s="1" t="s">
        <v>74</v>
      </c>
      <c r="C8" s="2" t="s">
        <v>75</v>
      </c>
      <c r="D8" s="6">
        <v>55</v>
      </c>
      <c r="E8" s="1" t="s">
        <v>36</v>
      </c>
      <c r="F8" s="24">
        <v>0</v>
      </c>
      <c r="G8" s="24">
        <v>0</v>
      </c>
      <c r="H8" s="6">
        <f t="shared" si="0"/>
        <v>0</v>
      </c>
      <c r="I8" s="6">
        <f t="shared" si="1"/>
        <v>0</v>
      </c>
      <c r="J8" s="1" t="s">
        <v>20</v>
      </c>
    </row>
    <row r="9" spans="1:9" ht="102">
      <c r="A9" s="8">
        <v>7</v>
      </c>
      <c r="B9" s="1" t="s">
        <v>76</v>
      </c>
      <c r="C9" s="2" t="s">
        <v>77</v>
      </c>
      <c r="D9" s="6">
        <v>52</v>
      </c>
      <c r="E9" s="1" t="s">
        <v>36</v>
      </c>
      <c r="F9" s="24">
        <v>0</v>
      </c>
      <c r="G9" s="24">
        <v>0</v>
      </c>
      <c r="H9" s="6">
        <f t="shared" si="0"/>
        <v>0</v>
      </c>
      <c r="I9" s="6">
        <f t="shared" si="1"/>
        <v>0</v>
      </c>
    </row>
    <row r="10" spans="1:9" ht="51">
      <c r="A10" s="8">
        <v>8</v>
      </c>
      <c r="B10" s="1" t="s">
        <v>78</v>
      </c>
      <c r="C10" s="2" t="s">
        <v>79</v>
      </c>
      <c r="D10" s="6">
        <v>33</v>
      </c>
      <c r="E10" s="1" t="s">
        <v>36</v>
      </c>
      <c r="F10" s="24">
        <v>0</v>
      </c>
      <c r="G10" s="24">
        <v>0</v>
      </c>
      <c r="H10" s="6">
        <f t="shared" si="0"/>
        <v>0</v>
      </c>
      <c r="I10" s="6">
        <f t="shared" si="1"/>
        <v>0</v>
      </c>
    </row>
    <row r="11" spans="1:10" ht="102">
      <c r="A11" s="8">
        <v>9</v>
      </c>
      <c r="B11" s="1" t="s">
        <v>80</v>
      </c>
      <c r="C11" s="2" t="s">
        <v>81</v>
      </c>
      <c r="D11" s="6">
        <v>35</v>
      </c>
      <c r="E11" s="1" t="s">
        <v>54</v>
      </c>
      <c r="F11" s="24">
        <v>0</v>
      </c>
      <c r="G11" s="24">
        <v>0</v>
      </c>
      <c r="H11" s="6">
        <f t="shared" si="0"/>
        <v>0</v>
      </c>
      <c r="I11" s="6">
        <f t="shared" si="1"/>
        <v>0</v>
      </c>
      <c r="J11" s="1" t="s">
        <v>20</v>
      </c>
    </row>
    <row r="12" spans="1:10" ht="63.75">
      <c r="A12" s="8">
        <v>10</v>
      </c>
      <c r="B12" s="1" t="s">
        <v>82</v>
      </c>
      <c r="C12" s="2" t="s">
        <v>83</v>
      </c>
      <c r="D12" s="6">
        <v>20</v>
      </c>
      <c r="E12" s="1" t="s">
        <v>54</v>
      </c>
      <c r="F12" s="24">
        <v>0</v>
      </c>
      <c r="G12" s="24">
        <v>0</v>
      </c>
      <c r="H12" s="6">
        <f t="shared" si="0"/>
        <v>0</v>
      </c>
      <c r="I12" s="6">
        <f t="shared" si="1"/>
        <v>0</v>
      </c>
      <c r="J12" s="1" t="s">
        <v>20</v>
      </c>
    </row>
    <row r="13" spans="1:10" s="9" customFormat="1" ht="12.75">
      <c r="A13" s="7"/>
      <c r="B13" s="3"/>
      <c r="C13" s="3" t="s">
        <v>16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  <c r="J13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Aljzatkészítés, hideg- és melegburkolat készítése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28.5">
      <c r="A2" s="8">
        <v>1</v>
      </c>
      <c r="B2" s="1" t="s">
        <v>85</v>
      </c>
      <c r="C2" s="2" t="s">
        <v>106</v>
      </c>
      <c r="D2" s="6">
        <v>28</v>
      </c>
      <c r="E2" s="1" t="s">
        <v>105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ht="28.5">
      <c r="A4" s="8">
        <v>2</v>
      </c>
      <c r="B4" s="1" t="s">
        <v>86</v>
      </c>
      <c r="C4" s="2" t="s">
        <v>107</v>
      </c>
      <c r="D4" s="6">
        <v>9</v>
      </c>
      <c r="E4" s="1" t="s">
        <v>105</v>
      </c>
      <c r="F4" s="24">
        <v>0</v>
      </c>
      <c r="G4" s="24">
        <v>0</v>
      </c>
      <c r="H4" s="6">
        <f aca="true" t="shared" si="0" ref="H4:H13">ROUND(D4*F4,0)</f>
        <v>0</v>
      </c>
      <c r="I4" s="6">
        <f aca="true" t="shared" si="1" ref="I4:I13">ROUND(D4*G4,0)</f>
        <v>0</v>
      </c>
      <c r="J4" s="1" t="s">
        <v>20</v>
      </c>
    </row>
    <row r="5" spans="1:10" ht="28.5">
      <c r="A5" s="8">
        <v>3</v>
      </c>
      <c r="B5" s="1" t="s">
        <v>87</v>
      </c>
      <c r="C5" s="2" t="s">
        <v>108</v>
      </c>
      <c r="D5" s="6">
        <v>10</v>
      </c>
      <c r="E5" s="1" t="s">
        <v>105</v>
      </c>
      <c r="F5" s="24">
        <v>0</v>
      </c>
      <c r="G5" s="24">
        <v>0</v>
      </c>
      <c r="H5" s="6">
        <f t="shared" si="0"/>
        <v>0</v>
      </c>
      <c r="I5" s="6">
        <f t="shared" si="1"/>
        <v>0</v>
      </c>
      <c r="J5" s="1" t="s">
        <v>20</v>
      </c>
    </row>
    <row r="6" spans="1:9" ht="102">
      <c r="A6" s="8">
        <v>4</v>
      </c>
      <c r="B6" s="1" t="s">
        <v>88</v>
      </c>
      <c r="C6" s="2" t="s">
        <v>89</v>
      </c>
      <c r="D6" s="6">
        <v>2</v>
      </c>
      <c r="E6" s="1" t="s">
        <v>19</v>
      </c>
      <c r="F6" s="24">
        <v>0</v>
      </c>
      <c r="G6" s="24">
        <v>0</v>
      </c>
      <c r="H6" s="6">
        <f t="shared" si="0"/>
        <v>0</v>
      </c>
      <c r="I6" s="6">
        <f t="shared" si="1"/>
        <v>0</v>
      </c>
    </row>
    <row r="7" spans="1:9" ht="102">
      <c r="A7" s="8">
        <v>5</v>
      </c>
      <c r="B7" s="1" t="s">
        <v>90</v>
      </c>
      <c r="C7" s="2" t="s">
        <v>91</v>
      </c>
      <c r="D7" s="6">
        <v>4</v>
      </c>
      <c r="E7" s="1" t="s">
        <v>19</v>
      </c>
      <c r="F7" s="24">
        <v>0</v>
      </c>
      <c r="G7" s="24">
        <v>0</v>
      </c>
      <c r="H7" s="6">
        <f t="shared" si="0"/>
        <v>0</v>
      </c>
      <c r="I7" s="6">
        <f t="shared" si="1"/>
        <v>0</v>
      </c>
    </row>
    <row r="8" spans="1:9" ht="89.25">
      <c r="A8" s="8">
        <v>6</v>
      </c>
      <c r="B8" s="1" t="s">
        <v>92</v>
      </c>
      <c r="C8" s="2" t="s">
        <v>93</v>
      </c>
      <c r="D8" s="6">
        <v>2</v>
      </c>
      <c r="E8" s="1" t="s">
        <v>19</v>
      </c>
      <c r="F8" s="24">
        <v>0</v>
      </c>
      <c r="G8" s="24">
        <v>0</v>
      </c>
      <c r="H8" s="6">
        <f t="shared" si="0"/>
        <v>0</v>
      </c>
      <c r="I8" s="6">
        <f t="shared" si="1"/>
        <v>0</v>
      </c>
    </row>
    <row r="9" spans="1:9" ht="102">
      <c r="A9" s="8">
        <v>7</v>
      </c>
      <c r="B9" s="1" t="s">
        <v>94</v>
      </c>
      <c r="C9" s="2" t="s">
        <v>95</v>
      </c>
      <c r="D9" s="6">
        <v>1</v>
      </c>
      <c r="E9" s="1" t="s">
        <v>19</v>
      </c>
      <c r="F9" s="24">
        <v>0</v>
      </c>
      <c r="G9" s="24">
        <v>0</v>
      </c>
      <c r="H9" s="6">
        <f t="shared" si="0"/>
        <v>0</v>
      </c>
      <c r="I9" s="6">
        <f t="shared" si="1"/>
        <v>0</v>
      </c>
    </row>
    <row r="10" spans="1:9" ht="114.75">
      <c r="A10" s="8">
        <v>8</v>
      </c>
      <c r="B10" s="1" t="s">
        <v>96</v>
      </c>
      <c r="C10" s="2" t="s">
        <v>97</v>
      </c>
      <c r="D10" s="6">
        <v>8</v>
      </c>
      <c r="E10" s="1" t="s">
        <v>19</v>
      </c>
      <c r="F10" s="24">
        <v>0</v>
      </c>
      <c r="G10" s="24">
        <v>0</v>
      </c>
      <c r="H10" s="6">
        <f t="shared" si="0"/>
        <v>0</v>
      </c>
      <c r="I10" s="6">
        <f t="shared" si="1"/>
        <v>0</v>
      </c>
    </row>
    <row r="11" spans="1:9" ht="89.25">
      <c r="A11" s="8">
        <v>9</v>
      </c>
      <c r="B11" s="1" t="s">
        <v>98</v>
      </c>
      <c r="C11" s="2" t="s">
        <v>99</v>
      </c>
      <c r="D11" s="6">
        <v>4</v>
      </c>
      <c r="E11" s="1" t="s">
        <v>19</v>
      </c>
      <c r="F11" s="24">
        <v>0</v>
      </c>
      <c r="G11" s="24">
        <v>0</v>
      </c>
      <c r="H11" s="6">
        <f t="shared" si="0"/>
        <v>0</v>
      </c>
      <c r="I11" s="6">
        <f t="shared" si="1"/>
        <v>0</v>
      </c>
    </row>
    <row r="12" spans="1:10" ht="51">
      <c r="A12" s="8">
        <v>10</v>
      </c>
      <c r="B12" s="1" t="s">
        <v>100</v>
      </c>
      <c r="C12" s="2" t="s">
        <v>102</v>
      </c>
      <c r="D12" s="6">
        <v>30</v>
      </c>
      <c r="E12" s="1" t="s">
        <v>101</v>
      </c>
      <c r="F12" s="24">
        <v>0</v>
      </c>
      <c r="G12" s="24">
        <v>0</v>
      </c>
      <c r="H12" s="6">
        <f t="shared" si="0"/>
        <v>0</v>
      </c>
      <c r="I12" s="6">
        <f t="shared" si="1"/>
        <v>0</v>
      </c>
      <c r="J12" s="1" t="s">
        <v>26</v>
      </c>
    </row>
    <row r="13" spans="1:10" ht="114.75">
      <c r="A13" s="8">
        <v>11</v>
      </c>
      <c r="B13" s="1" t="s">
        <v>103</v>
      </c>
      <c r="C13" s="2" t="s">
        <v>104</v>
      </c>
      <c r="D13" s="6">
        <v>8</v>
      </c>
      <c r="E13" s="1" t="s">
        <v>19</v>
      </c>
      <c r="F13" s="24">
        <v>0</v>
      </c>
      <c r="G13" s="24">
        <v>0</v>
      </c>
      <c r="H13" s="6">
        <f t="shared" si="0"/>
        <v>0</v>
      </c>
      <c r="I13" s="6">
        <f t="shared" si="1"/>
        <v>0</v>
      </c>
      <c r="J13" s="1" t="s">
        <v>26</v>
      </c>
    </row>
    <row r="14" spans="1:10" s="9" customFormat="1" ht="12.75">
      <c r="A14" s="7"/>
      <c r="B14" s="3"/>
      <c r="C14" s="3" t="s">
        <v>16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  <c r="J1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25.5">
      <c r="A2" s="8">
        <v>1</v>
      </c>
      <c r="B2" s="1" t="s">
        <v>110</v>
      </c>
      <c r="C2" s="2" t="s">
        <v>111</v>
      </c>
      <c r="D2" s="6">
        <v>20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26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66.75">
      <c r="A2" s="8">
        <v>1</v>
      </c>
      <c r="B2" s="1" t="s">
        <v>113</v>
      </c>
      <c r="C2" s="2" t="s">
        <v>114</v>
      </c>
      <c r="D2" s="6">
        <v>3.2</v>
      </c>
      <c r="E2" s="1" t="s">
        <v>36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Üvegezés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51">
      <c r="A2" s="8">
        <v>1</v>
      </c>
      <c r="B2" s="1" t="s">
        <v>116</v>
      </c>
      <c r="C2" s="2" t="s">
        <v>118</v>
      </c>
      <c r="D2" s="6">
        <v>445</v>
      </c>
      <c r="E2" s="1" t="s">
        <v>117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ht="76.5">
      <c r="A4" s="8">
        <v>2</v>
      </c>
      <c r="B4" s="1" t="s">
        <v>119</v>
      </c>
      <c r="C4" s="2" t="s">
        <v>120</v>
      </c>
      <c r="D4" s="6">
        <v>480</v>
      </c>
      <c r="E4" s="1" t="s">
        <v>36</v>
      </c>
      <c r="F4" s="24">
        <v>0</v>
      </c>
      <c r="G4" s="24">
        <v>0</v>
      </c>
      <c r="H4" s="6">
        <f>ROUND(D4*F4,0)</f>
        <v>0</v>
      </c>
      <c r="I4" s="6">
        <f>ROUND(D4*G4,0)</f>
        <v>0</v>
      </c>
      <c r="J4" s="1" t="s">
        <v>20</v>
      </c>
    </row>
    <row r="5" spans="1:10" ht="76.5">
      <c r="A5" s="8">
        <v>3</v>
      </c>
      <c r="B5" s="1" t="s">
        <v>121</v>
      </c>
      <c r="C5" s="2" t="s">
        <v>122</v>
      </c>
      <c r="D5" s="6">
        <v>480</v>
      </c>
      <c r="E5" s="1" t="s">
        <v>36</v>
      </c>
      <c r="F5" s="24">
        <v>0</v>
      </c>
      <c r="G5" s="24">
        <v>0</v>
      </c>
      <c r="H5" s="6">
        <f>ROUND(D5*F5,0)</f>
        <v>0</v>
      </c>
      <c r="I5" s="6">
        <f>ROUND(D5*G5,0)</f>
        <v>0</v>
      </c>
      <c r="J5" s="1" t="s">
        <v>20</v>
      </c>
    </row>
    <row r="6" spans="1:10" s="9" customFormat="1" ht="12.75">
      <c r="A6" s="7"/>
      <c r="B6" s="3"/>
      <c r="C6" s="3" t="s">
        <v>16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  <c r="J6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76.5">
      <c r="A2" s="8">
        <v>1</v>
      </c>
      <c r="B2" s="1" t="s">
        <v>124</v>
      </c>
      <c r="C2" s="2" t="s">
        <v>125</v>
      </c>
      <c r="D2" s="6">
        <v>4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ht="12.75">
      <c r="A4" s="8">
        <v>2</v>
      </c>
      <c r="B4" s="1" t="s">
        <v>126</v>
      </c>
      <c r="C4" s="2" t="s">
        <v>127</v>
      </c>
      <c r="D4" s="6">
        <v>8</v>
      </c>
      <c r="E4" s="1" t="s">
        <v>101</v>
      </c>
      <c r="F4" s="24">
        <v>0</v>
      </c>
      <c r="G4" s="24">
        <v>0</v>
      </c>
      <c r="H4" s="6">
        <f>ROUND(D4*F4,0)</f>
        <v>0</v>
      </c>
      <c r="I4" s="6">
        <f>ROUND(D4*G4,0)</f>
        <v>0</v>
      </c>
      <c r="J4" s="1" t="s">
        <v>26</v>
      </c>
    </row>
    <row r="5" spans="1:10" ht="12.75">
      <c r="A5" s="8">
        <v>3</v>
      </c>
      <c r="B5" s="1" t="s">
        <v>128</v>
      </c>
      <c r="C5" s="2" t="s">
        <v>129</v>
      </c>
      <c r="D5" s="6">
        <v>6</v>
      </c>
      <c r="E5" s="1" t="s">
        <v>19</v>
      </c>
      <c r="F5" s="24">
        <v>0</v>
      </c>
      <c r="G5" s="24">
        <v>0</v>
      </c>
      <c r="H5" s="6">
        <f>ROUND(D5*F5,0)</f>
        <v>0</v>
      </c>
      <c r="I5" s="6">
        <f>ROUND(D5*G5,0)</f>
        <v>0</v>
      </c>
      <c r="J5" s="1" t="s">
        <v>26</v>
      </c>
    </row>
    <row r="6" spans="1:10" ht="12.75">
      <c r="A6" s="8">
        <v>4</v>
      </c>
      <c r="B6" s="1" t="s">
        <v>130</v>
      </c>
      <c r="C6" s="2" t="s">
        <v>131</v>
      </c>
      <c r="D6" s="6">
        <v>15</v>
      </c>
      <c r="E6" s="1" t="s">
        <v>19</v>
      </c>
      <c r="F6" s="24">
        <v>0</v>
      </c>
      <c r="G6" s="24">
        <v>0</v>
      </c>
      <c r="H6" s="6">
        <f>ROUND(D6*F6,0)</f>
        <v>0</v>
      </c>
      <c r="I6" s="6">
        <f>ROUND(D6*G6,0)</f>
        <v>0</v>
      </c>
      <c r="J6" s="1" t="s">
        <v>26</v>
      </c>
    </row>
    <row r="7" spans="1:10" s="9" customFormat="1" ht="12.75">
      <c r="A7" s="7"/>
      <c r="B7" s="3"/>
      <c r="C7" s="3" t="s">
        <v>16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  <c r="J7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Beépített berendezési tárgyak elhelyezése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63.75">
      <c r="A2" s="8">
        <v>1</v>
      </c>
      <c r="B2" s="1" t="s">
        <v>133</v>
      </c>
      <c r="C2" s="2" t="s">
        <v>134</v>
      </c>
      <c r="D2" s="6">
        <v>1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26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9" ht="114.75">
      <c r="A2" s="8">
        <v>1</v>
      </c>
      <c r="B2" s="1" t="s">
        <v>136</v>
      </c>
      <c r="C2" s="2" t="s">
        <v>137</v>
      </c>
      <c r="D2" s="6">
        <v>1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</row>
    <row r="3" spans="6:7" ht="12.75">
      <c r="F3" s="24"/>
      <c r="G3" s="24"/>
    </row>
    <row r="4" spans="1:10" ht="76.5">
      <c r="A4" s="8">
        <v>2</v>
      </c>
      <c r="B4" s="1" t="s">
        <v>138</v>
      </c>
      <c r="C4" s="2" t="s">
        <v>139</v>
      </c>
      <c r="D4" s="6">
        <v>6</v>
      </c>
      <c r="E4" s="1" t="s">
        <v>19</v>
      </c>
      <c r="F4" s="24">
        <v>0</v>
      </c>
      <c r="G4" s="24">
        <v>0</v>
      </c>
      <c r="H4" s="6">
        <f>ROUND(D4*F4,0)</f>
        <v>0</v>
      </c>
      <c r="I4" s="6">
        <f>ROUND(D4*G4,0)</f>
        <v>0</v>
      </c>
      <c r="J4" s="1" t="s">
        <v>20</v>
      </c>
    </row>
    <row r="5" spans="1:10" s="9" customFormat="1" ht="12.75">
      <c r="A5" s="7"/>
      <c r="B5" s="3"/>
      <c r="C5" s="3" t="s">
        <v>16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  <c r="J5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Épületautomatika, -felügyelet (gyengeáram)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17</v>
      </c>
      <c r="B2" s="11">
        <f>'Bontás, építőanyagok újrahaszno'!H4</f>
        <v>0</v>
      </c>
      <c r="C2" s="11">
        <f>'Bontás, építőanyagok újrahaszno'!I4</f>
        <v>0</v>
      </c>
    </row>
    <row r="3" spans="1:3" ht="15.75">
      <c r="A3" s="11" t="s">
        <v>24</v>
      </c>
      <c r="B3" s="11">
        <f>'Felvonulási létesítmények'!H5</f>
        <v>0</v>
      </c>
      <c r="C3" s="11">
        <f>'Felvonulási létesítmények'!I5</f>
        <v>0</v>
      </c>
    </row>
    <row r="4" spans="1:3" ht="15.75">
      <c r="A4" s="11" t="s">
        <v>28</v>
      </c>
      <c r="B4" s="11">
        <f>Költségtérítések!H4</f>
        <v>0</v>
      </c>
      <c r="C4" s="11">
        <f>Költségtérítések!I4</f>
        <v>0</v>
      </c>
    </row>
    <row r="5" spans="1:3" ht="15.75">
      <c r="A5" s="11" t="s">
        <v>31</v>
      </c>
      <c r="B5" s="11">
        <f>'Irtás, föld- és sziklamunka'!H4</f>
        <v>0</v>
      </c>
      <c r="C5" s="11">
        <f>'Irtás, föld- és sziklamunka'!I4</f>
        <v>0</v>
      </c>
    </row>
    <row r="6" spans="1:3" ht="15.75">
      <c r="A6" s="11" t="s">
        <v>34</v>
      </c>
      <c r="B6" s="11">
        <f>Síkalapozás!H4</f>
        <v>0</v>
      </c>
      <c r="C6" s="11">
        <f>Síkalapozás!I4</f>
        <v>0</v>
      </c>
    </row>
    <row r="7" spans="1:3" ht="15.75">
      <c r="A7" s="11" t="s">
        <v>43</v>
      </c>
      <c r="B7" s="11">
        <f>'Helyszíni beton és vasbeton mun'!H6</f>
        <v>0</v>
      </c>
      <c r="C7" s="11">
        <f>'Helyszíni beton és vasbeton mun'!I6</f>
        <v>0</v>
      </c>
    </row>
    <row r="8" spans="1:3" ht="15.75">
      <c r="A8" s="11" t="s">
        <v>46</v>
      </c>
      <c r="B8" s="11">
        <f>'Falazás és egyéb kőművesmunka'!H4</f>
        <v>0</v>
      </c>
      <c r="C8" s="11">
        <f>'Falazás és egyéb kőművesmunka'!I4</f>
        <v>0</v>
      </c>
    </row>
    <row r="9" spans="1:3" ht="15.75">
      <c r="A9" s="11" t="s">
        <v>60</v>
      </c>
      <c r="B9" s="11">
        <f>'Vakolás és rabicolás'!H9</f>
        <v>0</v>
      </c>
      <c r="C9" s="11">
        <f>'Vakolás és rabicolás'!I9</f>
        <v>0</v>
      </c>
    </row>
    <row r="10" spans="1:3" ht="15.75">
      <c r="A10" s="11" t="s">
        <v>63</v>
      </c>
      <c r="B10" s="11">
        <f>Szárazépítés!H4</f>
        <v>0</v>
      </c>
      <c r="C10" s="11">
        <f>Szárazépítés!I4</f>
        <v>0</v>
      </c>
    </row>
    <row r="11" spans="1:3" ht="31.5">
      <c r="A11" s="11" t="s">
        <v>84</v>
      </c>
      <c r="B11" s="11">
        <f>'Aljzatkészítés, hideg- és meleg'!H13</f>
        <v>0</v>
      </c>
      <c r="C11" s="11">
        <f>'Aljzatkészítés, hideg- és meleg'!I13</f>
        <v>0</v>
      </c>
    </row>
    <row r="12" spans="1:3" ht="15.75">
      <c r="A12" s="11" t="s">
        <v>109</v>
      </c>
      <c r="B12" s="11">
        <f>'Fa- és műanyag szerkezet elhely'!H14</f>
        <v>0</v>
      </c>
      <c r="C12" s="11">
        <f>'Fa- és műanyag szerkezet elhely'!I14</f>
        <v>0</v>
      </c>
    </row>
    <row r="13" spans="1:3" ht="31.5">
      <c r="A13" s="11" t="s">
        <v>112</v>
      </c>
      <c r="B13" s="11">
        <f>'Fém nyílászáró és épületlakatos'!H4</f>
        <v>0</v>
      </c>
      <c r="C13" s="11">
        <f>'Fém nyílászáró és épületlakatos'!I4</f>
        <v>0</v>
      </c>
    </row>
    <row r="14" spans="1:3" ht="15.75">
      <c r="A14" s="11" t="s">
        <v>115</v>
      </c>
      <c r="B14" s="11">
        <f>Üvegezés!H4</f>
        <v>0</v>
      </c>
      <c r="C14" s="11">
        <f>Üvegezés!I4</f>
        <v>0</v>
      </c>
    </row>
    <row r="15" spans="1:3" ht="15.75">
      <c r="A15" s="11" t="s">
        <v>123</v>
      </c>
      <c r="B15" s="11">
        <f>Felületképzés!H6</f>
        <v>0</v>
      </c>
      <c r="C15" s="11">
        <f>Felületképzés!I6</f>
        <v>0</v>
      </c>
    </row>
    <row r="16" spans="1:3" ht="31.5">
      <c r="A16" s="11" t="s">
        <v>132</v>
      </c>
      <c r="B16" s="11">
        <f>'Beépített berendezési tárgyak e'!H7</f>
        <v>0</v>
      </c>
      <c r="C16" s="11">
        <f>'Beépített berendezési tárgyak e'!I7</f>
        <v>0</v>
      </c>
    </row>
    <row r="17" spans="1:3" ht="31.5">
      <c r="A17" s="11" t="s">
        <v>135</v>
      </c>
      <c r="B17" s="11">
        <f>'Elektromosenergia-ellátás, vill'!H4</f>
        <v>0</v>
      </c>
      <c r="C17" s="11">
        <f>'Elektromosenergia-ellátás, vill'!I4</f>
        <v>0</v>
      </c>
    </row>
    <row r="18" spans="1:3" ht="31.5">
      <c r="A18" s="11" t="s">
        <v>140</v>
      </c>
      <c r="B18" s="11">
        <f>'Épületautomatika, -felügyelet ('!H5</f>
        <v>0</v>
      </c>
      <c r="C18" s="11">
        <f>'Épületautomatika, -felügyelet ('!I5</f>
        <v>0</v>
      </c>
    </row>
    <row r="19" spans="1:3" ht="15.75">
      <c r="A19" s="11" t="s">
        <v>143</v>
      </c>
      <c r="B19" s="11">
        <f>'Épületgépészeti csővezeték szer'!H4</f>
        <v>0</v>
      </c>
      <c r="C19" s="11">
        <f>'Épületgépészeti csővezeték szer'!I4</f>
        <v>0</v>
      </c>
    </row>
    <row r="20" spans="1:3" ht="31.5">
      <c r="A20" s="11" t="s">
        <v>154</v>
      </c>
      <c r="B20" s="11">
        <f>'Épületgépészeti szerelvények és'!H8</f>
        <v>0</v>
      </c>
      <c r="C20" s="11">
        <f>'Épületgépészeti szerelvények és'!I8</f>
        <v>0</v>
      </c>
    </row>
    <row r="21" spans="1:3" ht="15.75">
      <c r="A21" s="11" t="s">
        <v>159</v>
      </c>
      <c r="B21" s="11">
        <f>'Szabadidő és sportlétesítmények'!H5</f>
        <v>0</v>
      </c>
      <c r="C21" s="11">
        <f>'Szabadidő és sportlétesítmények'!I5</f>
        <v>0</v>
      </c>
    </row>
    <row r="22" spans="1:3" s="12" customFormat="1" ht="15.75">
      <c r="A22" s="12" t="s">
        <v>160</v>
      </c>
      <c r="B22" s="12">
        <f>ROUND(SUM(B2:B21),0)</f>
        <v>0</v>
      </c>
      <c r="C22" s="12">
        <f>ROUND(SUM(C2:C21),0)</f>
        <v>0</v>
      </c>
    </row>
    <row r="23" spans="1:2" s="12" customFormat="1" ht="15.75">
      <c r="A23" s="12" t="s">
        <v>184</v>
      </c>
      <c r="B23" s="12">
        <f>B22+C22</f>
        <v>0</v>
      </c>
    </row>
  </sheetData>
  <sheetProtection password="EA0D" sheet="1"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25.5">
      <c r="A2" s="8">
        <v>1</v>
      </c>
      <c r="B2" s="1" t="s">
        <v>141</v>
      </c>
      <c r="C2" s="2" t="s">
        <v>142</v>
      </c>
      <c r="D2" s="6">
        <v>1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26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Épületgépészeti csővezeték szerelése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25.5">
      <c r="A2" s="8">
        <v>1</v>
      </c>
      <c r="B2" s="1" t="s">
        <v>144</v>
      </c>
      <c r="C2" s="2" t="s">
        <v>145</v>
      </c>
      <c r="D2" s="6">
        <v>1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26</v>
      </c>
    </row>
    <row r="3" spans="6:7" ht="12.75">
      <c r="F3" s="24"/>
      <c r="G3" s="24"/>
    </row>
    <row r="4" spans="1:10" ht="51">
      <c r="A4" s="8">
        <v>2</v>
      </c>
      <c r="B4" s="1" t="s">
        <v>146</v>
      </c>
      <c r="C4" s="2" t="s">
        <v>147</v>
      </c>
      <c r="D4" s="6">
        <v>4</v>
      </c>
      <c r="E4" s="1" t="s">
        <v>19</v>
      </c>
      <c r="F4" s="24">
        <v>0</v>
      </c>
      <c r="G4" s="24">
        <v>0</v>
      </c>
      <c r="H4" s="6">
        <f>ROUND(D4*F4,0)</f>
        <v>0</v>
      </c>
      <c r="I4" s="6">
        <f>ROUND(D4*G4,0)</f>
        <v>0</v>
      </c>
      <c r="J4" s="1" t="s">
        <v>26</v>
      </c>
    </row>
    <row r="5" spans="1:10" ht="63.75">
      <c r="A5" s="8">
        <v>3</v>
      </c>
      <c r="B5" s="1" t="s">
        <v>148</v>
      </c>
      <c r="C5" s="2" t="s">
        <v>149</v>
      </c>
      <c r="D5" s="6">
        <v>4</v>
      </c>
      <c r="E5" s="1" t="s">
        <v>19</v>
      </c>
      <c r="F5" s="24">
        <v>0</v>
      </c>
      <c r="G5" s="24">
        <v>0</v>
      </c>
      <c r="H5" s="6">
        <f>ROUND(D5*F5,0)</f>
        <v>0</v>
      </c>
      <c r="I5" s="6">
        <f>ROUND(D5*G5,0)</f>
        <v>0</v>
      </c>
      <c r="J5" s="1" t="s">
        <v>26</v>
      </c>
    </row>
    <row r="6" spans="1:10" ht="38.25">
      <c r="A6" s="8">
        <v>4</v>
      </c>
      <c r="B6" s="1" t="s">
        <v>150</v>
      </c>
      <c r="C6" s="2" t="s">
        <v>151</v>
      </c>
      <c r="D6" s="6">
        <v>4</v>
      </c>
      <c r="E6" s="1" t="s">
        <v>19</v>
      </c>
      <c r="F6" s="24">
        <v>0</v>
      </c>
      <c r="G6" s="24">
        <v>0</v>
      </c>
      <c r="H6" s="6">
        <f>ROUND(D6*F6,0)</f>
        <v>0</v>
      </c>
      <c r="I6" s="6">
        <f>ROUND(D6*G6,0)</f>
        <v>0</v>
      </c>
      <c r="J6" s="1" t="s">
        <v>26</v>
      </c>
    </row>
    <row r="7" spans="1:10" ht="38.25">
      <c r="A7" s="8">
        <v>5</v>
      </c>
      <c r="B7" s="1" t="s">
        <v>152</v>
      </c>
      <c r="C7" s="2" t="s">
        <v>153</v>
      </c>
      <c r="D7" s="6">
        <v>4</v>
      </c>
      <c r="E7" s="1" t="s">
        <v>19</v>
      </c>
      <c r="F7" s="24">
        <v>0</v>
      </c>
      <c r="G7" s="24">
        <v>0</v>
      </c>
      <c r="H7" s="6">
        <f>ROUND(D7*F7,0)</f>
        <v>0</v>
      </c>
      <c r="I7" s="6">
        <f>ROUND(D7*G7,0)</f>
        <v>0</v>
      </c>
      <c r="J7" s="1" t="s">
        <v>26</v>
      </c>
    </row>
    <row r="8" spans="1:10" s="9" customFormat="1" ht="12.75">
      <c r="A8" s="7"/>
      <c r="B8" s="3"/>
      <c r="C8" s="3" t="s">
        <v>16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  <c r="J8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Épületgépészeti szerelvények és berendezések szerelése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9" ht="51">
      <c r="A2" s="8">
        <v>1</v>
      </c>
      <c r="B2" s="1" t="s">
        <v>155</v>
      </c>
      <c r="C2" s="2" t="s">
        <v>156</v>
      </c>
      <c r="D2" s="6">
        <v>127.76</v>
      </c>
      <c r="E2" s="1" t="s">
        <v>105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</row>
    <row r="3" spans="6:7" ht="12.75">
      <c r="F3" s="24"/>
      <c r="G3" s="24"/>
    </row>
    <row r="4" spans="1:10" ht="25.5">
      <c r="A4" s="8">
        <v>2</v>
      </c>
      <c r="B4" s="1" t="s">
        <v>157</v>
      </c>
      <c r="C4" s="2" t="s">
        <v>158</v>
      </c>
      <c r="D4" s="6">
        <v>26.16</v>
      </c>
      <c r="E4" s="1" t="s">
        <v>36</v>
      </c>
      <c r="F4" s="24">
        <v>0</v>
      </c>
      <c r="G4" s="24">
        <v>0</v>
      </c>
      <c r="H4" s="6">
        <f>ROUND(D4*F4,0)</f>
        <v>0</v>
      </c>
      <c r="I4" s="6">
        <f>ROUND(D4*G4,0)</f>
        <v>0</v>
      </c>
      <c r="J4" s="1" t="s">
        <v>26</v>
      </c>
    </row>
    <row r="5" spans="1:10" s="9" customFormat="1" ht="12.75">
      <c r="A5" s="7"/>
      <c r="B5" s="3"/>
      <c r="C5" s="3" t="s">
        <v>16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  <c r="J5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Szabadidő és sportlétesítmények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9" ht="25.5">
      <c r="A2" s="8">
        <v>1</v>
      </c>
      <c r="B2" s="1" t="s">
        <v>13</v>
      </c>
      <c r="C2" s="2" t="s">
        <v>15</v>
      </c>
      <c r="D2" s="6">
        <v>104</v>
      </c>
      <c r="E2" s="1" t="s">
        <v>14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25.5">
      <c r="A2" s="8">
        <v>1</v>
      </c>
      <c r="B2" s="1" t="s">
        <v>18</v>
      </c>
      <c r="C2" s="2" t="s">
        <v>21</v>
      </c>
      <c r="D2" s="6">
        <v>1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ht="44.25">
      <c r="A4" s="8">
        <v>2</v>
      </c>
      <c r="B4" s="1" t="s">
        <v>22</v>
      </c>
      <c r="C4" s="2" t="s">
        <v>23</v>
      </c>
      <c r="D4" s="6">
        <v>1</v>
      </c>
      <c r="E4" s="1" t="s">
        <v>19</v>
      </c>
      <c r="F4" s="24">
        <v>0</v>
      </c>
      <c r="G4" s="24">
        <v>0</v>
      </c>
      <c r="H4" s="6">
        <f>ROUND(D4*F4,0)</f>
        <v>0</v>
      </c>
      <c r="I4" s="6">
        <f>ROUND(D4*G4,0)</f>
        <v>0</v>
      </c>
      <c r="J4" s="1" t="s">
        <v>20</v>
      </c>
    </row>
    <row r="5" spans="1:10" s="9" customFormat="1" ht="12.75">
      <c r="A5" s="7"/>
      <c r="B5" s="3"/>
      <c r="C5" s="3" t="s">
        <v>16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  <c r="J5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25.5">
      <c r="A2" s="8">
        <v>1</v>
      </c>
      <c r="B2" s="1" t="s">
        <v>25</v>
      </c>
      <c r="C2" s="2" t="s">
        <v>27</v>
      </c>
      <c r="D2" s="6">
        <v>1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26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41.25">
      <c r="A2" s="8">
        <v>1</v>
      </c>
      <c r="B2" s="1" t="s">
        <v>29</v>
      </c>
      <c r="C2" s="2" t="s">
        <v>30</v>
      </c>
      <c r="D2" s="6">
        <v>26</v>
      </c>
      <c r="E2" s="1" t="s">
        <v>19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9" ht="52.5">
      <c r="A2" s="8">
        <v>1</v>
      </c>
      <c r="B2" s="1" t="s">
        <v>32</v>
      </c>
      <c r="C2" s="2" t="s">
        <v>33</v>
      </c>
      <c r="D2" s="6">
        <v>23.6</v>
      </c>
      <c r="E2" s="1" t="s">
        <v>14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Síkalapozás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25.5">
      <c r="A2" s="8">
        <v>1</v>
      </c>
      <c r="B2" s="1" t="s">
        <v>35</v>
      </c>
      <c r="C2" s="2" t="s">
        <v>37</v>
      </c>
      <c r="D2" s="6">
        <v>236.5</v>
      </c>
      <c r="E2" s="1" t="s">
        <v>36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ht="38.25">
      <c r="A4" s="8">
        <v>2</v>
      </c>
      <c r="B4" s="1" t="s">
        <v>38</v>
      </c>
      <c r="C4" s="2" t="s">
        <v>39</v>
      </c>
      <c r="D4" s="6">
        <v>1</v>
      </c>
      <c r="E4" s="1" t="s">
        <v>14</v>
      </c>
      <c r="F4" s="24">
        <v>0</v>
      </c>
      <c r="G4" s="24">
        <v>0</v>
      </c>
      <c r="H4" s="6">
        <f>ROUND(D4*F4,0)</f>
        <v>0</v>
      </c>
      <c r="I4" s="6">
        <f>ROUND(D4*G4,0)</f>
        <v>0</v>
      </c>
      <c r="J4" s="1" t="s">
        <v>20</v>
      </c>
    </row>
    <row r="5" spans="1:10" ht="51">
      <c r="A5" s="8">
        <v>3</v>
      </c>
      <c r="B5" s="1" t="s">
        <v>40</v>
      </c>
      <c r="C5" s="2" t="s">
        <v>42</v>
      </c>
      <c r="D5" s="6">
        <v>1</v>
      </c>
      <c r="E5" s="1" t="s">
        <v>41</v>
      </c>
      <c r="F5" s="24">
        <v>0</v>
      </c>
      <c r="G5" s="24">
        <v>0</v>
      </c>
      <c r="H5" s="6">
        <f>ROUND(D5*F5,0)</f>
        <v>0</v>
      </c>
      <c r="I5" s="6">
        <f>ROUND(D5*G5,0)</f>
        <v>0</v>
      </c>
      <c r="J5" s="1" t="s">
        <v>20</v>
      </c>
    </row>
    <row r="6" spans="1:10" s="9" customFormat="1" ht="12.75">
      <c r="A6" s="7"/>
      <c r="B6" s="3"/>
      <c r="C6" s="3" t="s">
        <v>16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  <c r="J6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10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76.5">
      <c r="A2" s="8">
        <v>1</v>
      </c>
      <c r="B2" s="1" t="s">
        <v>44</v>
      </c>
      <c r="C2" s="2" t="s">
        <v>45</v>
      </c>
      <c r="D2" s="6">
        <v>310</v>
      </c>
      <c r="E2" s="1" t="s">
        <v>36</v>
      </c>
      <c r="F2" s="24">
        <v>0</v>
      </c>
      <c r="G2" s="24">
        <v>0</v>
      </c>
      <c r="H2" s="6">
        <f>ROUND(D2*F2,0)</f>
        <v>0</v>
      </c>
      <c r="I2" s="6">
        <f>ROUND(D2*G2,0)</f>
        <v>0</v>
      </c>
      <c r="J2" s="1" t="s">
        <v>20</v>
      </c>
    </row>
    <row r="3" spans="6:7" ht="12.75">
      <c r="F3" s="24"/>
      <c r="G3" s="24"/>
    </row>
    <row r="4" spans="1:10" s="9" customFormat="1" ht="12.75">
      <c r="A4" s="7"/>
      <c r="B4" s="3"/>
      <c r="C4" s="3" t="s">
        <v>16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sheetProtection password="EA0D" sheet="1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Frajnovics Lajos</cp:lastModifiedBy>
  <dcterms:created xsi:type="dcterms:W3CDTF">2018-04-10T12:36:34Z</dcterms:created>
  <dcterms:modified xsi:type="dcterms:W3CDTF">2018-04-11T08:09:09Z</dcterms:modified>
  <cp:category/>
  <cp:version/>
  <cp:contentType/>
  <cp:contentStatus/>
</cp:coreProperties>
</file>